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showInkAnnotation="0" autoCompressPictures="0"/>
  <mc:AlternateContent xmlns:mc="http://schemas.openxmlformats.org/markup-compatibility/2006">
    <mc:Choice Requires="x15">
      <x15ac:absPath xmlns:x15ac="http://schemas.microsoft.com/office/spreadsheetml/2010/11/ac" url="/Users/jamesmccracken/Documents/Google Drive/TSA/Coaching/Ultimate Broker SGP/Coaching Plans/Anthony Roddy/"/>
    </mc:Choice>
  </mc:AlternateContent>
  <xr:revisionPtr revIDLastSave="0" documentId="13_ncr:1_{885319EE-FA3A-384E-845A-717A52D784E4}" xr6:coauthVersionLast="47" xr6:coauthVersionMax="47" xr10:uidLastSave="{00000000-0000-0000-0000-000000000000}"/>
  <bookViews>
    <workbookView xWindow="0" yWindow="500" windowWidth="28800" windowHeight="17500" tabRatio="500" xr2:uid="{00000000-000D-0000-FFFF-FFFF00000000}"/>
  </bookViews>
  <sheets>
    <sheet name="Revenue Calculator" sheetId="1" r:id="rId1"/>
    <sheet name="Your Dreamlin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41" i="1" l="1"/>
  <c r="C19" i="1"/>
  <c r="C11" i="1"/>
  <c r="C40" i="1" l="1"/>
  <c r="C22" i="1"/>
  <c r="C14" i="1"/>
  <c r="D17" i="2"/>
  <c r="E21" i="2"/>
  <c r="E6" i="2"/>
  <c r="E7" i="2"/>
  <c r="E18" i="2"/>
  <c r="E20" i="2"/>
  <c r="E22" i="2" s="1"/>
  <c r="D22" i="2" s="1"/>
  <c r="E27" i="2" s="1"/>
  <c r="E28" i="2" s="1"/>
  <c r="D5" i="2"/>
  <c r="D4" i="2"/>
  <c r="C23" i="1" l="1"/>
  <c r="C35" i="1"/>
  <c r="C36" i="1" s="1"/>
  <c r="C15" i="1"/>
  <c r="E30" i="2" l="1"/>
  <c r="C39" i="1"/>
  <c r="C34" i="1"/>
  <c r="C33" i="1" s="1"/>
  <c r="C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1" authorId="0" shapeId="0" xr:uid="{76AF3CB9-D2D0-584C-9613-C64399893372}">
      <text>
        <r>
          <rPr>
            <sz val="10"/>
            <color rgb="FF000000"/>
            <rFont val="Tahoma"/>
            <family val="2"/>
          </rPr>
          <t>Annual trajectory is based on current monthly settlements (i.e., if everything remained the same, it indicates where volumes will likely end up)</t>
        </r>
      </text>
    </comment>
    <comment ref="C11" authorId="0" shapeId="0" xr:uid="{136E3051-0C6D-B341-A041-82CDDFACFD11}">
      <text>
        <r>
          <rPr>
            <sz val="10"/>
            <color rgb="FF000000"/>
            <rFont val="Tahoma"/>
            <family val="2"/>
          </rPr>
          <t>Equals currently monthly settlements x 12 months</t>
        </r>
      </text>
    </comment>
    <comment ref="B27" authorId="0" shapeId="0" xr:uid="{1A9D5325-03C9-9949-9418-9C2A611BF830}">
      <text>
        <r>
          <rPr>
            <sz val="10"/>
            <color rgb="FF000000"/>
            <rFont val="Tahoma"/>
            <family val="2"/>
          </rPr>
          <t xml:space="preserve">From your leads, what % proceed to an appointment. NOTE: when qualifying leads, at some point you may want to qualify 'out' those people who are unlikely to proceed to an application so your time is being consumed by non-ideal opportunities).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James McCracken</author>
  </authors>
  <commentList>
    <comment ref="B4" authorId="0" shapeId="0" xr:uid="{00000000-0006-0000-0100-000001000000}">
      <text>
        <r>
          <rPr>
            <b/>
            <sz val="9"/>
            <color indexed="81"/>
            <rFont val="Calibri"/>
            <family val="2"/>
          </rPr>
          <t>James McCracken:</t>
        </r>
        <r>
          <rPr>
            <sz val="9"/>
            <color indexed="81"/>
            <rFont val="Calibri"/>
            <family val="2"/>
          </rPr>
          <t xml:space="preserve">
List the things you would like to have in your life</t>
        </r>
      </text>
    </comment>
    <comment ref="B10" authorId="0" shapeId="0" xr:uid="{00000000-0006-0000-0100-000002000000}">
      <text>
        <r>
          <rPr>
            <b/>
            <sz val="9"/>
            <color indexed="81"/>
            <rFont val="Calibri"/>
            <family val="2"/>
          </rPr>
          <t>James McCracken:</t>
        </r>
        <r>
          <rPr>
            <sz val="9"/>
            <color indexed="81"/>
            <rFont val="Calibri"/>
            <family val="2"/>
          </rPr>
          <t xml:space="preserve">
List the things you would like to be in your life</t>
        </r>
      </text>
    </comment>
    <comment ref="B16" authorId="0" shapeId="0" xr:uid="{00000000-0006-0000-0100-000003000000}">
      <text>
        <r>
          <rPr>
            <b/>
            <sz val="9"/>
            <color indexed="81"/>
            <rFont val="Calibri"/>
            <family val="2"/>
          </rPr>
          <t>James McCracken:</t>
        </r>
        <r>
          <rPr>
            <sz val="9"/>
            <color indexed="81"/>
            <rFont val="Calibri"/>
            <family val="2"/>
          </rPr>
          <t xml:space="preserve">
List the things you would like to do - for youself and/or others</t>
        </r>
      </text>
    </comment>
  </commentList>
</comments>
</file>

<file path=xl/sharedStrings.xml><?xml version="1.0" encoding="utf-8"?>
<sst xmlns="http://schemas.openxmlformats.org/spreadsheetml/2006/main" count="61" uniqueCount="59">
  <si>
    <t>Average Loan Value</t>
  </si>
  <si>
    <t># Leads</t>
  </si>
  <si>
    <t># Appointments</t>
  </si>
  <si>
    <t># Lodgements</t>
  </si>
  <si>
    <t># Settlements</t>
  </si>
  <si>
    <t>Dreamline</t>
  </si>
  <si>
    <t>Having</t>
  </si>
  <si>
    <t>Network of referrers</t>
  </si>
  <si>
    <t>Being</t>
  </si>
  <si>
    <t>Doing</t>
  </si>
  <si>
    <t>New car lease # 1</t>
  </si>
  <si>
    <t>Investment Properties</t>
  </si>
  <si>
    <t>Annual holidays</t>
  </si>
  <si>
    <t>Doing great work for others</t>
  </si>
  <si>
    <t>Expenses</t>
  </si>
  <si>
    <t>Income</t>
  </si>
  <si>
    <t>Spending quality time with family</t>
  </si>
  <si>
    <t>Your 'dreamline' should provide you with clarity on what you want to have, what you want to do and who you want to be so you then know how much income you will need to enjoy your ideal life.  
There is no right or wrong, it's about what's meaningful for you.
You can certainly aim to earn a greater income than your dreamline, as any residual profit will provide you with more options for how you can continue to enjoy your life.</t>
  </si>
  <si>
    <t>Monthly cost</t>
  </si>
  <si>
    <t>Annual</t>
  </si>
  <si>
    <t>In demand with great clients</t>
  </si>
  <si>
    <t>Fit and healthy</t>
  </si>
  <si>
    <t>Active with my family</t>
  </si>
  <si>
    <t>Household Expenses</t>
  </si>
  <si>
    <t>Total Expenses</t>
  </si>
  <si>
    <t>Business Expenses</t>
  </si>
  <si>
    <t>Gym membership</t>
  </si>
  <si>
    <t>4 weeks holiday this year</t>
  </si>
  <si>
    <t>Total # Loans</t>
  </si>
  <si>
    <t>Annnual # Settlements</t>
  </si>
  <si>
    <t>Gross Monthly Income Required</t>
  </si>
  <si>
    <t>Actions</t>
  </si>
  <si>
    <t>Date night with wife</t>
  </si>
  <si>
    <t>Monthly dinner with friends</t>
  </si>
  <si>
    <t>Gross Annual Revenue Required</t>
  </si>
  <si>
    <t># Weeks Annual Leave</t>
  </si>
  <si>
    <t>Your Currently Hourly Rate</t>
  </si>
  <si>
    <t>Total Weeks Worked (52 minus Annual Leave)</t>
  </si>
  <si>
    <t xml:space="preserve">Current Monthly Settlements: </t>
  </si>
  <si>
    <t>Current Trajectory for Annual Settlements:</t>
  </si>
  <si>
    <t># Hours Your Work Per Week</t>
  </si>
  <si>
    <t xml:space="preserve">Monthly Settlement Goal: </t>
  </si>
  <si>
    <t xml:space="preserve">Annual Settlement Goal: </t>
  </si>
  <si>
    <t># Hours You'd Like To Work Per Week</t>
  </si>
  <si>
    <t>What % of Leads proceed to Appointment?</t>
  </si>
  <si>
    <t>What % of Appointments proceed to Submission?</t>
  </si>
  <si>
    <t>What % of Submissions proceed to Settlement?</t>
  </si>
  <si>
    <t>Expected New Hourly Rate</t>
  </si>
  <si>
    <t>Growth Calculator</t>
  </si>
  <si>
    <t>NB.  The calculations above are based purely on data that has been input and does not take into account  factors that can influence the speed or profiency of achieving your growth goals which include but not limited to market conditions, maturity of your client base and reputation, staffing resources, business model, commission ratios, quality and quantity of enquiries, proficiency of systems.
This calculator may not be reproduced without the express consent of The Successful Adviser</t>
  </si>
  <si>
    <t>Input your responses into the light blue cells in Steps 1, 2 &amp; 3 to get an indication of your current hourly rate, forecast hourly and the required activity to achieve your target settlement volume. Hourly rates displayed exclude GST and are calculated based on upfront commissions only using 0.0065% ex GST figure.</t>
  </si>
  <si>
    <t>Growth in hourly rate</t>
  </si>
  <si>
    <r>
      <t xml:space="preserve">Growth in upfront </t>
    </r>
    <r>
      <rPr>
        <sz val="9"/>
        <color theme="1"/>
        <rFont val="Calibri (Body)"/>
      </rPr>
      <t>(based on 0.0065% ex gst)</t>
    </r>
  </si>
  <si>
    <r>
      <t xml:space="preserve">Reduction in # of hours worked </t>
    </r>
    <r>
      <rPr>
        <sz val="9"/>
        <color theme="1"/>
        <rFont val="Calibri (Body)"/>
      </rPr>
      <t>(annual)</t>
    </r>
  </si>
  <si>
    <t>Step 2: Current Activity</t>
  </si>
  <si>
    <t>Step 3: Forecast Activity</t>
  </si>
  <si>
    <t>Step 4: Establish Key Performance Indicators</t>
  </si>
  <si>
    <t>Step 5: Monthly Activity Requirements</t>
  </si>
  <si>
    <t>Step 6: Benefits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</si>
</sst>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quot;$&quot;* #,##0_-;\-&quot;$&quot;* #,##0_-;_-&quot;$&quot;* &quot;-&quot;??_-;_-@_-"/>
    <numFmt numFmtId="166" formatCode="&quot;$&quot;#,##0;[Red]&quot;$&quot;#,##0"/>
    <numFmt numFmtId="167" formatCode="&quot;$&quot;#,##0;[Red]\-&quot;$&quot;#,##0"/>
    <numFmt numFmtId="168" formatCode="&quot;$&quot;#,##0.00;[Red]&quot;$&quot;#,##0.00"/>
  </numFmts>
  <fonts count="16" x14ac:knownFonts="1">
    <font>
      <sz val="12"/>
      <color theme="1"/>
      <name val="Calibri"/>
      <family val="2"/>
      <scheme val="minor"/>
    </font>
    <font>
      <sz val="12"/>
      <color theme="1"/>
      <name val="Calibri"/>
      <family val="2"/>
      <scheme val="minor"/>
    </font>
    <font>
      <b/>
      <sz val="12"/>
      <color theme="1"/>
      <name val="Calibri"/>
      <family val="2"/>
      <scheme val="minor"/>
    </font>
    <font>
      <b/>
      <sz val="24"/>
      <name val="Calibri"/>
      <family val="2"/>
      <scheme val="minor"/>
    </font>
    <font>
      <sz val="8"/>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b/>
      <sz val="28"/>
      <color theme="1"/>
      <name val="Calibri"/>
      <family val="2"/>
      <scheme val="minor"/>
    </font>
    <font>
      <sz val="10"/>
      <color theme="1"/>
      <name val="Calibri"/>
      <family val="2"/>
      <scheme val="minor"/>
    </font>
    <font>
      <sz val="9"/>
      <color indexed="81"/>
      <name val="Calibri"/>
      <family val="2"/>
    </font>
    <font>
      <b/>
      <sz val="9"/>
      <color indexed="81"/>
      <name val="Calibri"/>
      <family val="2"/>
    </font>
    <font>
      <b/>
      <sz val="12"/>
      <name val="Calibri"/>
      <family val="2"/>
      <scheme val="minor"/>
    </font>
    <font>
      <sz val="10"/>
      <color rgb="FF000000"/>
      <name val="Tahoma"/>
      <family val="2"/>
    </font>
    <font>
      <sz val="10"/>
      <name val="Calibri"/>
      <family val="2"/>
      <scheme val="minor"/>
    </font>
    <font>
      <sz val="9"/>
      <color theme="1"/>
      <name val="Calibri (Body)"/>
    </font>
  </fonts>
  <fills count="8">
    <fill>
      <patternFill patternType="none"/>
    </fill>
    <fill>
      <patternFill patternType="gray125"/>
    </fill>
    <fill>
      <patternFill patternType="solid">
        <fgColor theme="0"/>
        <bgColor indexed="64"/>
      </patternFill>
    </fill>
    <fill>
      <patternFill patternType="solid">
        <fgColor rgb="FFE630C3"/>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A7A1B"/>
        <bgColor indexed="64"/>
      </patternFill>
    </fill>
    <fill>
      <patternFill patternType="solid">
        <fgColor rgb="FFD4FFFB"/>
        <bgColor indexed="64"/>
      </patternFill>
    </fill>
  </fills>
  <borders count="14">
    <border>
      <left/>
      <right/>
      <top/>
      <bottom/>
      <diagonal/>
    </border>
    <border>
      <left style="thick">
        <color theme="1" tint="0.499984740745262"/>
      </left>
      <right/>
      <top/>
      <bottom/>
      <diagonal/>
    </border>
    <border>
      <left/>
      <right style="thick">
        <color theme="1" tint="0.499984740745262"/>
      </right>
      <top/>
      <bottom/>
      <diagonal/>
    </border>
    <border>
      <left style="thick">
        <color theme="1" tint="0.499984740745262"/>
      </left>
      <right/>
      <top/>
      <bottom style="thick">
        <color theme="1" tint="0.499984740745262"/>
      </bottom>
      <diagonal/>
    </border>
    <border>
      <left/>
      <right style="thick">
        <color theme="1" tint="0.499984740745262"/>
      </right>
      <top/>
      <bottom style="thick">
        <color theme="1" tint="0.499984740745262"/>
      </bottom>
      <diagonal/>
    </border>
    <border>
      <left style="thick">
        <color theme="1" tint="0.499984740745262"/>
      </left>
      <right/>
      <top style="thick">
        <color theme="1" tint="0.499984740745262"/>
      </top>
      <bottom style="thick">
        <color theme="1" tint="0.499984740745262"/>
      </bottom>
      <diagonal/>
    </border>
    <border>
      <left/>
      <right style="thick">
        <color theme="1" tint="0.499984740745262"/>
      </right>
      <top style="thick">
        <color theme="1" tint="0.499984740745262"/>
      </top>
      <bottom style="thick">
        <color theme="1" tint="0.499984740745262"/>
      </bottom>
      <diagonal/>
    </border>
    <border>
      <left style="thick">
        <color theme="1" tint="0.499984740745262"/>
      </left>
      <right style="thick">
        <color theme="1" tint="0.499984740745262"/>
      </right>
      <top style="thick">
        <color theme="1" tint="0.499984740745262"/>
      </top>
      <bottom/>
      <diagonal/>
    </border>
    <border>
      <left style="thick">
        <color theme="1" tint="0.499984740745262"/>
      </left>
      <right style="thick">
        <color theme="1" tint="0.499984740745262"/>
      </right>
      <top/>
      <bottom/>
      <diagonal/>
    </border>
    <border>
      <left style="thick">
        <color theme="1" tint="0.499984740745262"/>
      </left>
      <right style="thick">
        <color theme="1" tint="0.499984740745262"/>
      </right>
      <top/>
      <bottom style="thick">
        <color theme="1" tint="0.499984740745262"/>
      </bottom>
      <diagonal/>
    </border>
    <border>
      <left style="thick">
        <color theme="1" tint="0.499984740745262"/>
      </left>
      <right style="thin">
        <color auto="1"/>
      </right>
      <top style="thick">
        <color theme="1" tint="0.499984740745262"/>
      </top>
      <bottom style="thick">
        <color theme="1" tint="0.499984740745262"/>
      </bottom>
      <diagonal/>
    </border>
    <border>
      <left style="thin">
        <color auto="1"/>
      </left>
      <right style="thick">
        <color theme="1" tint="0.499984740745262"/>
      </right>
      <top style="thick">
        <color theme="1" tint="0.499984740745262"/>
      </top>
      <bottom style="thick">
        <color theme="1" tint="0.499984740745262"/>
      </bottom>
      <diagonal/>
    </border>
    <border>
      <left style="thick">
        <color theme="1" tint="0.499984740745262"/>
      </left>
      <right/>
      <top style="thick">
        <color theme="1" tint="0.499984740745262"/>
      </top>
      <bottom/>
      <diagonal/>
    </border>
    <border>
      <left/>
      <right style="thick">
        <color theme="1" tint="0.499984740745262"/>
      </right>
      <top style="thick">
        <color theme="1" tint="0.499984740745262"/>
      </top>
      <bottom/>
      <diagonal/>
    </border>
  </borders>
  <cellStyleXfs count="30">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74">
    <xf numFmtId="0" fontId="0" fillId="0" borderId="0" xfId="0"/>
    <xf numFmtId="165" fontId="0" fillId="2" borderId="0" xfId="1" applyNumberFormat="1" applyFont="1" applyFill="1" applyBorder="1" applyProtection="1"/>
    <xf numFmtId="1" fontId="0" fillId="0" borderId="0" xfId="1" applyNumberFormat="1" applyFont="1" applyFill="1" applyBorder="1" applyProtection="1"/>
    <xf numFmtId="166" fontId="9" fillId="0" borderId="0" xfId="0" applyNumberFormat="1" applyFont="1"/>
    <xf numFmtId="0" fontId="9" fillId="0" borderId="0" xfId="0" applyFont="1"/>
    <xf numFmtId="0" fontId="2" fillId="0" borderId="0" xfId="0" applyFont="1"/>
    <xf numFmtId="0" fontId="2" fillId="0" borderId="0" xfId="0" applyFont="1" applyAlignment="1">
      <alignment horizontal="center"/>
    </xf>
    <xf numFmtId="166" fontId="2" fillId="0" borderId="0" xfId="0" applyNumberFormat="1" applyFont="1"/>
    <xf numFmtId="167" fontId="0" fillId="0" borderId="0" xfId="0" applyNumberFormat="1"/>
    <xf numFmtId="166" fontId="0" fillId="0" borderId="0" xfId="0" applyNumberFormat="1"/>
    <xf numFmtId="168" fontId="0" fillId="0" borderId="0" xfId="0" applyNumberFormat="1"/>
    <xf numFmtId="1" fontId="0" fillId="0" borderId="0" xfId="0" applyNumberFormat="1"/>
    <xf numFmtId="0" fontId="0" fillId="4" borderId="0" xfId="0" applyFill="1"/>
    <xf numFmtId="166" fontId="0" fillId="4" borderId="0" xfId="0" applyNumberFormat="1" applyFill="1"/>
    <xf numFmtId="168" fontId="0" fillId="4" borderId="0" xfId="0" applyNumberFormat="1" applyFill="1"/>
    <xf numFmtId="0" fontId="2" fillId="0" borderId="0" xfId="0" applyFont="1" applyAlignment="1">
      <alignment horizontal="left"/>
    </xf>
    <xf numFmtId="166" fontId="2" fillId="0" borderId="0" xfId="0" applyNumberFormat="1" applyFont="1" applyAlignment="1">
      <alignment horizontal="right"/>
    </xf>
    <xf numFmtId="0" fontId="2" fillId="0" borderId="0" xfId="0" applyFont="1" applyAlignment="1">
      <alignment horizontal="right"/>
    </xf>
    <xf numFmtId="0" fontId="12" fillId="0" borderId="0" xfId="0" applyFont="1" applyAlignment="1">
      <alignment horizontal="center"/>
    </xf>
    <xf numFmtId="0" fontId="12" fillId="0" borderId="0" xfId="0" applyFont="1" applyAlignment="1">
      <alignment horizontal="left"/>
    </xf>
    <xf numFmtId="165" fontId="12" fillId="0" borderId="0" xfId="1" applyNumberFormat="1" applyFont="1" applyFill="1" applyBorder="1" applyAlignment="1" applyProtection="1">
      <alignment horizontal="center"/>
    </xf>
    <xf numFmtId="0" fontId="12" fillId="0" borderId="0" xfId="0" applyFont="1" applyAlignment="1">
      <alignment horizontal="right"/>
    </xf>
    <xf numFmtId="0" fontId="0" fillId="0" borderId="0" xfId="0" applyAlignment="1">
      <alignment horizontal="right"/>
    </xf>
    <xf numFmtId="165" fontId="0" fillId="0" borderId="0" xfId="1" applyNumberFormat="1" applyFont="1" applyProtection="1"/>
    <xf numFmtId="165" fontId="0" fillId="0" borderId="0" xfId="1" applyNumberFormat="1" applyFont="1" applyFill="1" applyProtection="1"/>
    <xf numFmtId="0" fontId="2" fillId="0" borderId="5" xfId="0" applyFont="1" applyBorder="1"/>
    <xf numFmtId="165" fontId="12" fillId="7" borderId="7" xfId="1" applyNumberFormat="1" applyFont="1" applyFill="1" applyBorder="1" applyAlignment="1" applyProtection="1">
      <alignment horizontal="center"/>
      <protection locked="0"/>
    </xf>
    <xf numFmtId="165" fontId="12" fillId="0" borderId="8" xfId="1" applyNumberFormat="1" applyFont="1" applyFill="1" applyBorder="1" applyAlignment="1" applyProtection="1">
      <alignment horizontal="center"/>
    </xf>
    <xf numFmtId="0" fontId="12" fillId="7" borderId="8" xfId="0" applyFont="1" applyFill="1" applyBorder="1" applyAlignment="1" applyProtection="1">
      <alignment horizontal="right"/>
      <protection locked="0"/>
    </xf>
    <xf numFmtId="0" fontId="12" fillId="0" borderId="8" xfId="0" applyFont="1" applyBorder="1" applyAlignment="1">
      <alignment horizontal="right"/>
    </xf>
    <xf numFmtId="165" fontId="12" fillId="0" borderId="9" xfId="1" applyNumberFormat="1" applyFont="1" applyFill="1" applyBorder="1" applyAlignment="1" applyProtection="1">
      <alignment horizontal="center"/>
    </xf>
    <xf numFmtId="0" fontId="12" fillId="0" borderId="7" xfId="0" applyFont="1" applyBorder="1" applyAlignment="1">
      <alignment horizontal="left"/>
    </xf>
    <xf numFmtId="0" fontId="12" fillId="0" borderId="8" xfId="0" applyFont="1" applyBorder="1" applyAlignment="1">
      <alignment horizontal="left"/>
    </xf>
    <xf numFmtId="0" fontId="12" fillId="0" borderId="9" xfId="0" applyFont="1" applyBorder="1" applyAlignment="1">
      <alignment horizontal="left"/>
    </xf>
    <xf numFmtId="0" fontId="2" fillId="0" borderId="1" xfId="0" applyFont="1" applyBorder="1"/>
    <xf numFmtId="0" fontId="12" fillId="0" borderId="1" xfId="0" applyFont="1" applyBorder="1" applyAlignment="1">
      <alignment horizontal="left"/>
    </xf>
    <xf numFmtId="0" fontId="12" fillId="0" borderId="3" xfId="0" applyFont="1" applyBorder="1" applyAlignment="1">
      <alignment horizontal="left"/>
    </xf>
    <xf numFmtId="0" fontId="12" fillId="0" borderId="8" xfId="0" applyFont="1" applyBorder="1" applyAlignment="1" applyProtection="1">
      <alignment horizontal="right"/>
      <protection locked="0"/>
    </xf>
    <xf numFmtId="0" fontId="2" fillId="0" borderId="7" xfId="0" applyFont="1" applyBorder="1"/>
    <xf numFmtId="0" fontId="2" fillId="0" borderId="8" xfId="0" applyFont="1" applyBorder="1"/>
    <xf numFmtId="0" fontId="2" fillId="0" borderId="9" xfId="0" applyFont="1" applyBorder="1"/>
    <xf numFmtId="165" fontId="0" fillId="7" borderId="7" xfId="1" applyNumberFormat="1" applyFont="1" applyFill="1" applyBorder="1" applyProtection="1">
      <protection locked="0"/>
    </xf>
    <xf numFmtId="10" fontId="0" fillId="7" borderId="8" xfId="1" applyNumberFormat="1" applyFont="1" applyFill="1" applyBorder="1" applyProtection="1">
      <protection locked="0"/>
    </xf>
    <xf numFmtId="10" fontId="0" fillId="7" borderId="9" xfId="1" applyNumberFormat="1" applyFont="1" applyFill="1" applyBorder="1" applyProtection="1">
      <protection locked="0"/>
    </xf>
    <xf numFmtId="2" fontId="0" fillId="0" borderId="7" xfId="1" applyNumberFormat="1" applyFont="1" applyFill="1" applyBorder="1" applyProtection="1"/>
    <xf numFmtId="1" fontId="0" fillId="0" borderId="8" xfId="1" applyNumberFormat="1" applyFont="1" applyFill="1" applyBorder="1" applyProtection="1"/>
    <xf numFmtId="1" fontId="0" fillId="0" borderId="9" xfId="1" applyNumberFormat="1" applyFont="1" applyFill="1" applyBorder="1" applyProtection="1"/>
    <xf numFmtId="0" fontId="0" fillId="0" borderId="0" xfId="0" applyAlignment="1">
      <alignment horizontal="left"/>
    </xf>
    <xf numFmtId="165" fontId="0" fillId="0" borderId="8" xfId="1" applyNumberFormat="1" applyFont="1" applyFill="1" applyBorder="1" applyProtection="1"/>
    <xf numFmtId="165" fontId="0" fillId="0" borderId="7" xfId="1" applyNumberFormat="1" applyFont="1" applyFill="1" applyBorder="1" applyProtection="1"/>
    <xf numFmtId="0" fontId="9" fillId="0" borderId="12" xfId="0" applyFont="1" applyBorder="1" applyAlignment="1">
      <alignment horizontal="left" wrapText="1"/>
    </xf>
    <xf numFmtId="0" fontId="9" fillId="0" borderId="13" xfId="0" applyFont="1" applyBorder="1" applyAlignment="1">
      <alignment horizontal="left" wrapText="1"/>
    </xf>
    <xf numFmtId="0" fontId="9" fillId="0" borderId="1" xfId="0" applyFont="1" applyBorder="1" applyAlignment="1">
      <alignment horizontal="left"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3" fillId="6" borderId="5" xfId="0" applyFont="1" applyFill="1" applyBorder="1" applyAlignment="1">
      <alignment horizontal="center"/>
    </xf>
    <xf numFmtId="0" fontId="3" fillId="6" borderId="6" xfId="0" applyFont="1" applyFill="1" applyBorder="1" applyAlignment="1">
      <alignment horizontal="center"/>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12" fillId="6" borderId="5" xfId="0" applyFont="1" applyFill="1" applyBorder="1" applyAlignment="1">
      <alignment horizontal="center"/>
    </xf>
    <xf numFmtId="0" fontId="12" fillId="6" borderId="6" xfId="0" applyFont="1" applyFill="1" applyBorder="1" applyAlignment="1">
      <alignment horizontal="center"/>
    </xf>
    <xf numFmtId="0" fontId="12" fillId="6" borderId="10" xfId="0" applyFont="1" applyFill="1" applyBorder="1" applyAlignment="1">
      <alignment horizontal="center"/>
    </xf>
    <xf numFmtId="0" fontId="12" fillId="6" borderId="11" xfId="0" applyFont="1" applyFill="1" applyBorder="1" applyAlignment="1">
      <alignment horizontal="center"/>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xf>
    <xf numFmtId="0" fontId="14" fillId="5" borderId="12" xfId="0" applyFont="1" applyFill="1" applyBorder="1" applyAlignment="1">
      <alignment horizontal="center" vertical="top" wrapText="1"/>
    </xf>
    <xf numFmtId="0" fontId="14" fillId="5" borderId="13" xfId="0" applyFont="1" applyFill="1" applyBorder="1" applyAlignment="1">
      <alignment horizontal="center" vertical="top" wrapText="1"/>
    </xf>
    <xf numFmtId="0" fontId="14" fillId="5" borderId="1" xfId="0" applyFont="1" applyFill="1" applyBorder="1" applyAlignment="1">
      <alignment horizontal="center" vertical="top" wrapText="1"/>
    </xf>
    <xf numFmtId="0" fontId="14" fillId="5" borderId="2" xfId="0" applyFont="1" applyFill="1" applyBorder="1" applyAlignment="1">
      <alignment horizontal="center" vertical="top" wrapText="1"/>
    </xf>
    <xf numFmtId="0" fontId="14" fillId="5" borderId="3" xfId="0" applyFont="1" applyFill="1" applyBorder="1" applyAlignment="1">
      <alignment horizontal="center" vertical="top" wrapText="1"/>
    </xf>
    <xf numFmtId="0" fontId="14" fillId="5" borderId="4" xfId="0" applyFont="1" applyFill="1" applyBorder="1" applyAlignment="1">
      <alignment horizontal="center" vertical="top" wrapText="1"/>
    </xf>
    <xf numFmtId="0" fontId="8" fillId="3" borderId="0" xfId="0" applyFont="1" applyFill="1" applyAlignment="1">
      <alignment horizontal="center"/>
    </xf>
    <xf numFmtId="0" fontId="0" fillId="0" borderId="0" xfId="0" applyAlignment="1">
      <alignment horizontal="left" vertical="center" wrapText="1"/>
    </xf>
  </cellXfs>
  <cellStyles count="30">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Normal" xfId="0" builtinId="0"/>
  </cellStyles>
  <dxfs count="0"/>
  <tableStyles count="0" defaultTableStyle="TableStyleMedium9" defaultPivotStyle="PivotStyleMedium4"/>
  <colors>
    <mruColors>
      <color rgb="FF0045F0"/>
      <color rgb="FFFA7A1B"/>
      <color rgb="FFD4FFFB"/>
      <color rgb="FFCCF1F1"/>
      <color rgb="FFBEFDFF"/>
      <color rgb="FFFA5C15"/>
      <color rgb="FF0CE2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dropbox.com/s/pil2bnhkf4gfua2/Using%20The%20Growth%20Calculator.mp4?dl=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16565</xdr:colOff>
      <xdr:row>0</xdr:row>
      <xdr:rowOff>22087</xdr:rowOff>
    </xdr:from>
    <xdr:to>
      <xdr:col>1</xdr:col>
      <xdr:colOff>530087</xdr:colOff>
      <xdr:row>0</xdr:row>
      <xdr:rowOff>213480</xdr:rowOff>
    </xdr:to>
    <xdr:pic>
      <xdr:nvPicPr>
        <xdr:cNvPr id="4" name="Picture 3">
          <a:extLst>
            <a:ext uri="{FF2B5EF4-FFF2-40B4-BE49-F238E27FC236}">
              <a16:creationId xmlns:a16="http://schemas.microsoft.com/office/drawing/2014/main" id="{8842A06E-661C-FD64-30B9-D875965A0A67}"/>
            </a:ext>
          </a:extLst>
        </xdr:cNvPr>
        <xdr:cNvPicPr>
          <a:picLocks noChangeAspect="1"/>
        </xdr:cNvPicPr>
      </xdr:nvPicPr>
      <xdr:blipFill>
        <a:blip xmlns:r="http://schemas.openxmlformats.org/officeDocument/2006/relationships" r:embed="rId1"/>
        <a:stretch>
          <a:fillRect/>
        </a:stretch>
      </xdr:blipFill>
      <xdr:spPr>
        <a:xfrm>
          <a:off x="358913" y="22087"/>
          <a:ext cx="513522" cy="191393"/>
        </a:xfrm>
        <a:prstGeom prst="rect">
          <a:avLst/>
        </a:prstGeom>
      </xdr:spPr>
    </xdr:pic>
    <xdr:clientData/>
  </xdr:twoCellAnchor>
  <xdr:twoCellAnchor>
    <xdr:from>
      <xdr:col>1</xdr:col>
      <xdr:colOff>115956</xdr:colOff>
      <xdr:row>5</xdr:row>
      <xdr:rowOff>132522</xdr:rowOff>
    </xdr:from>
    <xdr:to>
      <xdr:col>2</xdr:col>
      <xdr:colOff>1131957</xdr:colOff>
      <xdr:row>6</xdr:row>
      <xdr:rowOff>165653</xdr:rowOff>
    </xdr:to>
    <xdr:sp macro="" textlink="">
      <xdr:nvSpPr>
        <xdr:cNvPr id="2" name="Rounded Rectangle 1">
          <a:hlinkClick xmlns:r="http://schemas.openxmlformats.org/officeDocument/2006/relationships" r:id="rId2"/>
          <a:extLst>
            <a:ext uri="{FF2B5EF4-FFF2-40B4-BE49-F238E27FC236}">
              <a16:creationId xmlns:a16="http://schemas.microsoft.com/office/drawing/2014/main" id="{C6A6E15E-C97F-6803-8B4D-ED82B5347C7A}"/>
            </a:ext>
          </a:extLst>
        </xdr:cNvPr>
        <xdr:cNvSpPr/>
      </xdr:nvSpPr>
      <xdr:spPr>
        <a:xfrm>
          <a:off x="458304" y="1529522"/>
          <a:ext cx="4433957" cy="237435"/>
        </a:xfrm>
        <a:prstGeom prst="roundRect">
          <a:avLst/>
        </a:prstGeom>
        <a:solidFill>
          <a:srgbClr val="FA7A1B"/>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GB" sz="1100" b="1">
              <a:solidFill>
                <a:srgbClr val="0045F0"/>
              </a:solidFill>
            </a:rPr>
            <a:t>Step 1:</a:t>
          </a:r>
          <a:r>
            <a:rPr lang="en-GB" sz="1100" b="1" baseline="0">
              <a:solidFill>
                <a:srgbClr val="0045F0"/>
              </a:solidFill>
            </a:rPr>
            <a:t> </a:t>
          </a:r>
          <a:r>
            <a:rPr lang="en-GB" sz="1100" b="1">
              <a:solidFill>
                <a:srgbClr val="0045F0"/>
              </a:solidFill>
            </a:rPr>
            <a:t>Click</a:t>
          </a:r>
          <a:r>
            <a:rPr lang="en-GB" sz="1100" b="1" baseline="0">
              <a:solidFill>
                <a:srgbClr val="0045F0"/>
              </a:solidFill>
            </a:rPr>
            <a:t> here so you can see </a:t>
          </a:r>
          <a:r>
            <a:rPr lang="en-GB" sz="1100" b="1">
              <a:solidFill>
                <a:srgbClr val="0045F0"/>
              </a:solidFill>
            </a:rPr>
            <a:t>how</a:t>
          </a:r>
          <a:r>
            <a:rPr lang="en-GB" sz="1100" b="1" baseline="0">
              <a:solidFill>
                <a:srgbClr val="0045F0"/>
              </a:solidFill>
            </a:rPr>
            <a:t> to use the calculator properly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95"/>
  <sheetViews>
    <sheetView showGridLines="0" tabSelected="1" zoomScale="180" zoomScaleNormal="180" zoomScalePageLayoutView="125" workbookViewId="0">
      <selection activeCell="C18" sqref="C18"/>
    </sheetView>
  </sheetViews>
  <sheetFormatPr baseColWidth="10" defaultRowHeight="16" x14ac:dyDescent="0.2"/>
  <cols>
    <col min="1" max="1" width="4.5" customWidth="1"/>
    <col min="2" max="2" width="44.83203125" customWidth="1"/>
    <col min="3" max="3" width="15.1640625" customWidth="1"/>
    <col min="6" max="6" width="15" bestFit="1" customWidth="1"/>
    <col min="12" max="12" width="15" bestFit="1" customWidth="1"/>
  </cols>
  <sheetData>
    <row r="1" spans="2:3" ht="17" thickBot="1" x14ac:dyDescent="0.25"/>
    <row r="2" spans="2:3" ht="33" thickTop="1" thickBot="1" x14ac:dyDescent="0.4">
      <c r="B2" s="56" t="s">
        <v>48</v>
      </c>
      <c r="C2" s="57"/>
    </row>
    <row r="3" spans="2:3" ht="16" customHeight="1" thickTop="1" x14ac:dyDescent="0.2">
      <c r="B3" s="66" t="s">
        <v>50</v>
      </c>
      <c r="C3" s="67"/>
    </row>
    <row r="4" spans="2:3" ht="21" customHeight="1" x14ac:dyDescent="0.2">
      <c r="B4" s="68"/>
      <c r="C4" s="69"/>
    </row>
    <row r="5" spans="2:3" ht="23" customHeight="1" thickBot="1" x14ac:dyDescent="0.25">
      <c r="B5" s="70"/>
      <c r="C5" s="71"/>
    </row>
    <row r="6" spans="2:3" ht="16" customHeight="1" thickTop="1" x14ac:dyDescent="0.2">
      <c r="B6" s="18"/>
      <c r="C6" s="18"/>
    </row>
    <row r="7" spans="2:3" ht="16" customHeight="1" x14ac:dyDescent="0.2">
      <c r="B7" s="18"/>
      <c r="C7" s="18"/>
    </row>
    <row r="8" spans="2:3" ht="16" customHeight="1" thickBot="1" x14ac:dyDescent="0.25">
      <c r="B8" s="18"/>
      <c r="C8" s="18"/>
    </row>
    <row r="9" spans="2:3" ht="16" customHeight="1" thickTop="1" thickBot="1" x14ac:dyDescent="0.25">
      <c r="B9" s="60" t="s">
        <v>54</v>
      </c>
      <c r="C9" s="61"/>
    </row>
    <row r="10" spans="2:3" ht="16" customHeight="1" thickTop="1" thickBot="1" x14ac:dyDescent="0.25">
      <c r="B10" s="25" t="s">
        <v>38</v>
      </c>
      <c r="C10" s="26">
        <v>1500000</v>
      </c>
    </row>
    <row r="11" spans="2:3" ht="16" customHeight="1" thickTop="1" x14ac:dyDescent="0.2">
      <c r="B11" s="31" t="s">
        <v>39</v>
      </c>
      <c r="C11" s="27">
        <f>C10*12</f>
        <v>18000000</v>
      </c>
    </row>
    <row r="12" spans="2:3" ht="16" customHeight="1" x14ac:dyDescent="0.2">
      <c r="B12" s="32" t="s">
        <v>40</v>
      </c>
      <c r="C12" s="28">
        <v>45</v>
      </c>
    </row>
    <row r="13" spans="2:3" ht="16" customHeight="1" x14ac:dyDescent="0.2">
      <c r="B13" s="32" t="s">
        <v>35</v>
      </c>
      <c r="C13" s="28">
        <v>4</v>
      </c>
    </row>
    <row r="14" spans="2:3" ht="16" customHeight="1" x14ac:dyDescent="0.2">
      <c r="B14" s="32" t="s">
        <v>37</v>
      </c>
      <c r="C14" s="29">
        <f>52-C13</f>
        <v>48</v>
      </c>
    </row>
    <row r="15" spans="2:3" ht="16" customHeight="1" thickBot="1" x14ac:dyDescent="0.25">
      <c r="B15" s="33" t="s">
        <v>36</v>
      </c>
      <c r="C15" s="30">
        <f>(C11*0.0065)/(C14*C12)</f>
        <v>54.166666666666664</v>
      </c>
    </row>
    <row r="16" spans="2:3" ht="16" customHeight="1" thickTop="1" thickBot="1" x14ac:dyDescent="0.25">
      <c r="B16" s="19"/>
      <c r="C16" s="20"/>
    </row>
    <row r="17" spans="2:3" ht="16" customHeight="1" thickTop="1" thickBot="1" x14ac:dyDescent="0.25">
      <c r="B17" s="62" t="s">
        <v>55</v>
      </c>
      <c r="C17" s="63"/>
    </row>
    <row r="18" spans="2:3" ht="16" customHeight="1" thickTop="1" x14ac:dyDescent="0.2">
      <c r="B18" s="34" t="s">
        <v>41</v>
      </c>
      <c r="C18" s="26">
        <v>2500000</v>
      </c>
    </row>
    <row r="19" spans="2:3" ht="16" customHeight="1" x14ac:dyDescent="0.2">
      <c r="B19" s="34" t="s">
        <v>42</v>
      </c>
      <c r="C19" s="27">
        <f>C18*12</f>
        <v>30000000</v>
      </c>
    </row>
    <row r="20" spans="2:3" ht="16" customHeight="1" x14ac:dyDescent="0.2">
      <c r="B20" s="35" t="s">
        <v>43</v>
      </c>
      <c r="C20" s="37">
        <v>40</v>
      </c>
    </row>
    <row r="21" spans="2:3" ht="16" customHeight="1" x14ac:dyDescent="0.2">
      <c r="B21" s="35" t="s">
        <v>35</v>
      </c>
      <c r="C21" s="37">
        <v>5</v>
      </c>
    </row>
    <row r="22" spans="2:3" ht="16" customHeight="1" x14ac:dyDescent="0.2">
      <c r="B22" s="35" t="s">
        <v>37</v>
      </c>
      <c r="C22" s="29">
        <f>52-C21</f>
        <v>47</v>
      </c>
    </row>
    <row r="23" spans="2:3" ht="16" customHeight="1" thickBot="1" x14ac:dyDescent="0.25">
      <c r="B23" s="36" t="s">
        <v>47</v>
      </c>
      <c r="C23" s="30">
        <f>(C19*0.0065)/(C22*C20)</f>
        <v>103.72340425531915</v>
      </c>
    </row>
    <row r="24" spans="2:3" s="22" customFormat="1" ht="16" customHeight="1" thickTop="1" thickBot="1" x14ac:dyDescent="0.25">
      <c r="B24" s="21"/>
      <c r="C24" s="21"/>
    </row>
    <row r="25" spans="2:3" s="22" customFormat="1" ht="16" customHeight="1" thickTop="1" thickBot="1" x14ac:dyDescent="0.25">
      <c r="B25" s="64" t="s">
        <v>56</v>
      </c>
      <c r="C25" s="65"/>
    </row>
    <row r="26" spans="2:3" ht="17" thickTop="1" x14ac:dyDescent="0.2">
      <c r="B26" s="38" t="s">
        <v>0</v>
      </c>
      <c r="C26" s="41">
        <v>850000</v>
      </c>
    </row>
    <row r="27" spans="2:3" x14ac:dyDescent="0.2">
      <c r="B27" s="39" t="s">
        <v>44</v>
      </c>
      <c r="C27" s="42">
        <v>0.8</v>
      </c>
    </row>
    <row r="28" spans="2:3" x14ac:dyDescent="0.2">
      <c r="B28" s="39" t="s">
        <v>45</v>
      </c>
      <c r="C28" s="42">
        <v>0.6</v>
      </c>
    </row>
    <row r="29" spans="2:3" ht="17" thickBot="1" x14ac:dyDescent="0.25">
      <c r="B29" s="40" t="s">
        <v>46</v>
      </c>
      <c r="C29" s="43">
        <v>0.82</v>
      </c>
    </row>
    <row r="30" spans="2:3" ht="18" thickTop="1" thickBot="1" x14ac:dyDescent="0.25">
      <c r="C30" s="1"/>
    </row>
    <row r="31" spans="2:3" ht="16" customHeight="1" thickTop="1" thickBot="1" x14ac:dyDescent="0.25">
      <c r="B31" s="58" t="s">
        <v>57</v>
      </c>
      <c r="C31" s="59"/>
    </row>
    <row r="32" spans="2:3" ht="17" thickTop="1" x14ac:dyDescent="0.2">
      <c r="B32" s="38" t="s">
        <v>1</v>
      </c>
      <c r="C32" s="44">
        <f>C33/C27</f>
        <v>7.4725011956001923</v>
      </c>
    </row>
    <row r="33" spans="2:3" x14ac:dyDescent="0.2">
      <c r="B33" s="39" t="s">
        <v>2</v>
      </c>
      <c r="C33" s="45">
        <f>C34/C28</f>
        <v>5.9780009564801544</v>
      </c>
    </row>
    <row r="34" spans="2:3" x14ac:dyDescent="0.2">
      <c r="B34" s="39" t="s">
        <v>3</v>
      </c>
      <c r="C34" s="45">
        <f>C35/C29</f>
        <v>3.5868005738880924</v>
      </c>
    </row>
    <row r="35" spans="2:3" x14ac:dyDescent="0.2">
      <c r="B35" s="39" t="s">
        <v>4</v>
      </c>
      <c r="C35" s="45">
        <f>(C19/C26)/12</f>
        <v>2.9411764705882355</v>
      </c>
    </row>
    <row r="36" spans="2:3" ht="17" thickBot="1" x14ac:dyDescent="0.25">
      <c r="B36" s="40" t="s">
        <v>29</v>
      </c>
      <c r="C36" s="46">
        <f>C35*11</f>
        <v>32.352941176470594</v>
      </c>
    </row>
    <row r="37" spans="2:3" ht="18" thickTop="1" thickBot="1" x14ac:dyDescent="0.25">
      <c r="C37" s="2"/>
    </row>
    <row r="38" spans="2:3" ht="21" thickTop="1" thickBot="1" x14ac:dyDescent="0.25">
      <c r="B38" s="58" t="s">
        <v>58</v>
      </c>
      <c r="C38" s="59"/>
    </row>
    <row r="39" spans="2:3" ht="17" thickTop="1" x14ac:dyDescent="0.2">
      <c r="B39" s="38" t="s">
        <v>51</v>
      </c>
      <c r="C39" s="49">
        <f>C23-C15</f>
        <v>49.556737588652489</v>
      </c>
    </row>
    <row r="40" spans="2:3" x14ac:dyDescent="0.2">
      <c r="B40" s="39" t="s">
        <v>52</v>
      </c>
      <c r="C40" s="48">
        <f>(C19-C11)*0.0065</f>
        <v>78000</v>
      </c>
    </row>
    <row r="41" spans="2:3" ht="17" thickBot="1" x14ac:dyDescent="0.25">
      <c r="B41" s="40" t="s">
        <v>53</v>
      </c>
      <c r="C41" s="46">
        <f>((52-$C$13)*$C$12)-((52-$C$21)*$C$20)</f>
        <v>280</v>
      </c>
    </row>
    <row r="42" spans="2:3" ht="18" thickTop="1" thickBot="1" x14ac:dyDescent="0.25">
      <c r="B42" s="5"/>
      <c r="C42" s="2"/>
    </row>
    <row r="43" spans="2:3" s="47" customFormat="1" ht="18" customHeight="1" thickTop="1" x14ac:dyDescent="0.2">
      <c r="B43" s="50" t="s">
        <v>49</v>
      </c>
      <c r="C43" s="51"/>
    </row>
    <row r="44" spans="2:3" s="47" customFormat="1" ht="18" customHeight="1" x14ac:dyDescent="0.2">
      <c r="B44" s="52"/>
      <c r="C44" s="53"/>
    </row>
    <row r="45" spans="2:3" s="47" customFormat="1" ht="18" customHeight="1" x14ac:dyDescent="0.2">
      <c r="B45" s="52"/>
      <c r="C45" s="53"/>
    </row>
    <row r="46" spans="2:3" s="47" customFormat="1" ht="24" customHeight="1" x14ac:dyDescent="0.2">
      <c r="B46" s="52"/>
      <c r="C46" s="53"/>
    </row>
    <row r="47" spans="2:3" x14ac:dyDescent="0.2">
      <c r="B47" s="52"/>
      <c r="C47" s="53"/>
    </row>
    <row r="48" spans="2:3" ht="17" thickBot="1" x14ac:dyDescent="0.25">
      <c r="B48" s="54"/>
      <c r="C48" s="55"/>
    </row>
    <row r="49" ht="17" thickTop="1" x14ac:dyDescent="0.2"/>
    <row r="71" spans="6:12" hidden="1" x14ac:dyDescent="0.2"/>
    <row r="72" spans="6:12" hidden="1" x14ac:dyDescent="0.2">
      <c r="F72" s="23">
        <v>1000000</v>
      </c>
      <c r="G72">
        <v>15</v>
      </c>
      <c r="H72">
        <v>1</v>
      </c>
      <c r="L72" s="23"/>
    </row>
    <row r="73" spans="6:12" hidden="1" x14ac:dyDescent="0.2">
      <c r="F73" s="24">
        <v>1500000</v>
      </c>
      <c r="G73">
        <v>20</v>
      </c>
      <c r="H73">
        <v>2</v>
      </c>
      <c r="L73" s="24"/>
    </row>
    <row r="74" spans="6:12" hidden="1" x14ac:dyDescent="0.2">
      <c r="F74" s="24">
        <v>2000000</v>
      </c>
      <c r="G74">
        <v>25</v>
      </c>
      <c r="H74">
        <v>3</v>
      </c>
      <c r="L74" s="24"/>
    </row>
    <row r="75" spans="6:12" hidden="1" x14ac:dyDescent="0.2">
      <c r="F75" s="24">
        <v>2500000</v>
      </c>
      <c r="G75">
        <v>30</v>
      </c>
      <c r="H75">
        <v>4</v>
      </c>
      <c r="L75" s="24"/>
    </row>
    <row r="76" spans="6:12" hidden="1" x14ac:dyDescent="0.2">
      <c r="F76" s="24">
        <v>3000000</v>
      </c>
      <c r="G76">
        <v>35</v>
      </c>
      <c r="H76">
        <v>5</v>
      </c>
      <c r="L76" s="24"/>
    </row>
    <row r="77" spans="6:12" hidden="1" x14ac:dyDescent="0.2">
      <c r="F77" s="24">
        <v>4000000</v>
      </c>
      <c r="G77">
        <v>40</v>
      </c>
      <c r="H77">
        <v>6</v>
      </c>
      <c r="L77" s="24"/>
    </row>
    <row r="78" spans="6:12" hidden="1" x14ac:dyDescent="0.2">
      <c r="F78" s="24">
        <v>5000000</v>
      </c>
      <c r="G78">
        <v>45</v>
      </c>
      <c r="H78">
        <v>7</v>
      </c>
      <c r="L78" s="24"/>
    </row>
    <row r="79" spans="6:12" hidden="1" x14ac:dyDescent="0.2">
      <c r="F79" s="24">
        <v>6000000</v>
      </c>
      <c r="G79">
        <v>50</v>
      </c>
      <c r="H79">
        <v>8</v>
      </c>
      <c r="L79" s="24"/>
    </row>
    <row r="80" spans="6:12" hidden="1" x14ac:dyDescent="0.2">
      <c r="F80" s="24">
        <v>7000000</v>
      </c>
      <c r="G80">
        <v>55</v>
      </c>
      <c r="H80">
        <v>9</v>
      </c>
      <c r="L80" s="24"/>
    </row>
    <row r="81" spans="6:12" hidden="1" x14ac:dyDescent="0.2">
      <c r="F81" s="24">
        <v>8000000</v>
      </c>
      <c r="G81">
        <v>60</v>
      </c>
      <c r="H81">
        <v>10</v>
      </c>
      <c r="L81" s="24"/>
    </row>
    <row r="82" spans="6:12" hidden="1" x14ac:dyDescent="0.2">
      <c r="F82" s="24">
        <v>9000000</v>
      </c>
      <c r="G82">
        <v>65</v>
      </c>
      <c r="H82">
        <v>11</v>
      </c>
      <c r="L82" s="24"/>
    </row>
    <row r="83" spans="6:12" hidden="1" x14ac:dyDescent="0.2">
      <c r="F83" s="24">
        <v>10000000</v>
      </c>
      <c r="G83">
        <v>70</v>
      </c>
      <c r="H83">
        <v>12</v>
      </c>
      <c r="L83" s="24"/>
    </row>
    <row r="84" spans="6:12" hidden="1" x14ac:dyDescent="0.2">
      <c r="F84" s="24">
        <v>11000000</v>
      </c>
      <c r="G84">
        <v>75</v>
      </c>
      <c r="L84" s="24"/>
    </row>
    <row r="85" spans="6:12" hidden="1" x14ac:dyDescent="0.2">
      <c r="F85" s="24">
        <v>12000000</v>
      </c>
      <c r="G85">
        <v>80</v>
      </c>
      <c r="L85" s="24"/>
    </row>
    <row r="86" spans="6:12" hidden="1" x14ac:dyDescent="0.2">
      <c r="F86" s="24">
        <v>13000000</v>
      </c>
      <c r="G86">
        <v>85</v>
      </c>
      <c r="L86" s="24"/>
    </row>
    <row r="87" spans="6:12" hidden="1" x14ac:dyDescent="0.2">
      <c r="F87" s="24">
        <v>14000000</v>
      </c>
      <c r="G87">
        <v>90</v>
      </c>
      <c r="L87" s="24"/>
    </row>
    <row r="88" spans="6:12" hidden="1" x14ac:dyDescent="0.2">
      <c r="F88" s="24">
        <v>15000000</v>
      </c>
      <c r="L88" s="24"/>
    </row>
    <row r="89" spans="6:12" hidden="1" x14ac:dyDescent="0.2">
      <c r="F89" s="24">
        <v>16000000</v>
      </c>
      <c r="L89" s="24"/>
    </row>
    <row r="90" spans="6:12" hidden="1" x14ac:dyDescent="0.2">
      <c r="F90" s="24">
        <v>17000000</v>
      </c>
      <c r="L90" s="24"/>
    </row>
    <row r="91" spans="6:12" hidden="1" x14ac:dyDescent="0.2">
      <c r="F91" s="24">
        <v>18000000</v>
      </c>
      <c r="L91" s="24"/>
    </row>
    <row r="92" spans="6:12" hidden="1" x14ac:dyDescent="0.2">
      <c r="F92" s="24">
        <v>19000000</v>
      </c>
      <c r="L92" s="24"/>
    </row>
    <row r="93" spans="6:12" hidden="1" x14ac:dyDescent="0.2">
      <c r="F93" s="24">
        <v>20000000</v>
      </c>
      <c r="L93" s="24"/>
    </row>
    <row r="94" spans="6:12" hidden="1" x14ac:dyDescent="0.2">
      <c r="F94" s="24">
        <v>25000000</v>
      </c>
    </row>
    <row r="95" spans="6:12" hidden="1" x14ac:dyDescent="0.2">
      <c r="F95" s="24">
        <v>30000000</v>
      </c>
    </row>
  </sheetData>
  <sheetProtection sheet="1" objects="1" scenarios="1"/>
  <mergeCells count="8">
    <mergeCell ref="B43:C48"/>
    <mergeCell ref="B2:C2"/>
    <mergeCell ref="B31:C31"/>
    <mergeCell ref="B9:C9"/>
    <mergeCell ref="B17:C17"/>
    <mergeCell ref="B25:C25"/>
    <mergeCell ref="B3:C5"/>
    <mergeCell ref="B38:C38"/>
  </mergeCells>
  <phoneticPr fontId="4" type="noConversion"/>
  <dataValidations count="3">
    <dataValidation type="list" allowBlank="1" showInputMessage="1" showErrorMessage="1" sqref="C10 C18" xr:uid="{A343BB8A-8CFF-C142-927B-4469A035668A}">
      <formula1>$F$72:$F$95</formula1>
    </dataValidation>
    <dataValidation type="list" allowBlank="1" showInputMessage="1" showErrorMessage="1" sqref="C12 C20" xr:uid="{BAA69ADE-4B81-8A42-92D5-43EE6FE4CA9E}">
      <formula1>$G$72:$G$87</formula1>
    </dataValidation>
    <dataValidation type="list" allowBlank="1" showInputMessage="1" showErrorMessage="1" sqref="C13 C21" xr:uid="{D0A37CDD-1E71-8F41-B264-5BCEA8EA3DAA}">
      <formula1>$H$72:$H$83</formula1>
    </dataValidation>
  </dataValidations>
  <pageMargins left="0.75000000000000011" right="0.75000000000000011" top="1" bottom="1" header="0.5" footer="0.5"/>
  <pageSetup paperSize="9" orientation="portrait" horizontalDpi="4294967292" verticalDpi="4294967292"/>
  <headerFooter>
    <oddFooter>&amp;C&amp;"Calibri,Regular"&amp;K000000Copyright 2014 Trusted Advisor Profit System</oddFooter>
  </headerFooter>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42"/>
  <sheetViews>
    <sheetView showGridLines="0" workbookViewId="0">
      <pane ySplit="1" topLeftCell="A2" activePane="bottomLeft" state="frozen"/>
      <selection pane="bottomLeft" activeCell="C29" sqref="C29"/>
    </sheetView>
  </sheetViews>
  <sheetFormatPr baseColWidth="10" defaultRowHeight="16" x14ac:dyDescent="0.2"/>
  <cols>
    <col min="1" max="1" width="6.5" customWidth="1"/>
    <col min="3" max="3" width="30.83203125" customWidth="1"/>
    <col min="4" max="4" width="17.1640625" customWidth="1"/>
    <col min="5" max="5" width="15" customWidth="1"/>
  </cols>
  <sheetData>
    <row r="1" spans="2:5" ht="37" x14ac:dyDescent="0.45">
      <c r="B1" s="72" t="s">
        <v>5</v>
      </c>
      <c r="C1" s="72"/>
      <c r="D1" s="72"/>
      <c r="E1" s="72"/>
    </row>
    <row r="2" spans="2:5" x14ac:dyDescent="0.2">
      <c r="B2" s="5"/>
      <c r="C2" s="6"/>
      <c r="D2" s="7"/>
      <c r="E2" s="5"/>
    </row>
    <row r="3" spans="2:5" x14ac:dyDescent="0.2">
      <c r="B3" s="5"/>
      <c r="C3" s="15" t="s">
        <v>31</v>
      </c>
      <c r="D3" s="16" t="s">
        <v>18</v>
      </c>
      <c r="E3" s="17" t="s">
        <v>19</v>
      </c>
    </row>
    <row r="4" spans="2:5" x14ac:dyDescent="0.2">
      <c r="B4" s="5" t="s">
        <v>6</v>
      </c>
      <c r="C4" s="8" t="s">
        <v>12</v>
      </c>
      <c r="D4" s="9">
        <f>E4/12</f>
        <v>1250</v>
      </c>
      <c r="E4" s="9">
        <v>15000</v>
      </c>
    </row>
    <row r="5" spans="2:5" x14ac:dyDescent="0.2">
      <c r="B5" s="5"/>
      <c r="C5" t="s">
        <v>10</v>
      </c>
      <c r="D5" s="9">
        <f>E5/12</f>
        <v>1000</v>
      </c>
      <c r="E5" s="9">
        <v>12000</v>
      </c>
    </row>
    <row r="6" spans="2:5" x14ac:dyDescent="0.2">
      <c r="B6" s="5"/>
      <c r="C6" t="s">
        <v>11</v>
      </c>
      <c r="D6" s="9">
        <v>1000</v>
      </c>
      <c r="E6" s="9">
        <f t="shared" ref="E6:E7" si="0">D6*12</f>
        <v>12000</v>
      </c>
    </row>
    <row r="7" spans="2:5" x14ac:dyDescent="0.2">
      <c r="B7" s="5"/>
      <c r="C7" t="s">
        <v>7</v>
      </c>
      <c r="D7" s="9">
        <v>0</v>
      </c>
      <c r="E7" s="9">
        <f t="shared" si="0"/>
        <v>0</v>
      </c>
    </row>
    <row r="8" spans="2:5" x14ac:dyDescent="0.2">
      <c r="B8" s="5"/>
      <c r="C8" t="s">
        <v>27</v>
      </c>
      <c r="D8" s="9">
        <v>0</v>
      </c>
      <c r="E8" s="9"/>
    </row>
    <row r="9" spans="2:5" x14ac:dyDescent="0.2">
      <c r="B9" s="5"/>
      <c r="D9" s="9"/>
      <c r="E9" s="9"/>
    </row>
    <row r="10" spans="2:5" x14ac:dyDescent="0.2">
      <c r="B10" s="5" t="s">
        <v>8</v>
      </c>
      <c r="C10" t="s">
        <v>20</v>
      </c>
      <c r="D10" s="9"/>
      <c r="E10" s="9"/>
    </row>
    <row r="11" spans="2:5" x14ac:dyDescent="0.2">
      <c r="B11" s="5"/>
      <c r="C11" t="s">
        <v>21</v>
      </c>
      <c r="D11" s="9"/>
      <c r="E11" s="9"/>
    </row>
    <row r="12" spans="2:5" x14ac:dyDescent="0.2">
      <c r="B12" s="5"/>
      <c r="C12" t="s">
        <v>22</v>
      </c>
      <c r="D12" s="9"/>
      <c r="E12" s="9"/>
    </row>
    <row r="13" spans="2:5" x14ac:dyDescent="0.2">
      <c r="B13" s="5"/>
      <c r="C13" t="s">
        <v>32</v>
      </c>
      <c r="D13" s="9"/>
      <c r="E13" s="9">
        <v>1200</v>
      </c>
    </row>
    <row r="14" spans="2:5" x14ac:dyDescent="0.2">
      <c r="B14" s="5"/>
      <c r="C14" t="s">
        <v>16</v>
      </c>
      <c r="D14" s="9"/>
      <c r="E14" s="9"/>
    </row>
    <row r="15" spans="2:5" x14ac:dyDescent="0.2">
      <c r="B15" s="5"/>
      <c r="D15" s="9"/>
      <c r="E15" s="9"/>
    </row>
    <row r="16" spans="2:5" x14ac:dyDescent="0.2">
      <c r="B16" s="5" t="s">
        <v>9</v>
      </c>
      <c r="C16" t="s">
        <v>13</v>
      </c>
      <c r="D16" s="9"/>
      <c r="E16" s="9"/>
    </row>
    <row r="17" spans="2:5" x14ac:dyDescent="0.2">
      <c r="C17" t="s">
        <v>33</v>
      </c>
      <c r="D17" s="10">
        <f>E17/12</f>
        <v>41.666666666666664</v>
      </c>
      <c r="E17" s="9">
        <v>500</v>
      </c>
    </row>
    <row r="18" spans="2:5" x14ac:dyDescent="0.2">
      <c r="C18" t="s">
        <v>26</v>
      </c>
      <c r="D18" s="9">
        <v>100</v>
      </c>
      <c r="E18" s="9">
        <f>D18*12</f>
        <v>1200</v>
      </c>
    </row>
    <row r="19" spans="2:5" x14ac:dyDescent="0.2">
      <c r="D19" s="9"/>
      <c r="E19" s="9"/>
    </row>
    <row r="20" spans="2:5" x14ac:dyDescent="0.2">
      <c r="B20" s="5" t="s">
        <v>14</v>
      </c>
      <c r="C20" t="s">
        <v>23</v>
      </c>
      <c r="D20" s="10">
        <v>4500</v>
      </c>
      <c r="E20" s="10">
        <f>SUM(E4:E19)+(D20*12)</f>
        <v>95900</v>
      </c>
    </row>
    <row r="21" spans="2:5" x14ac:dyDescent="0.2">
      <c r="B21" s="5"/>
      <c r="C21" t="s">
        <v>25</v>
      </c>
      <c r="D21" s="10">
        <v>11000</v>
      </c>
      <c r="E21" s="10">
        <f>D21*12</f>
        <v>132000</v>
      </c>
    </row>
    <row r="22" spans="2:5" x14ac:dyDescent="0.2">
      <c r="C22" t="s">
        <v>24</v>
      </c>
      <c r="D22" s="10">
        <f>E22/12</f>
        <v>18991.666666666668</v>
      </c>
      <c r="E22" s="10">
        <f>SUM(E21+E20)</f>
        <v>227900</v>
      </c>
    </row>
    <row r="23" spans="2:5" x14ac:dyDescent="0.2">
      <c r="D23" s="9"/>
      <c r="E23" s="9"/>
    </row>
    <row r="24" spans="2:5" x14ac:dyDescent="0.2">
      <c r="D24" s="9"/>
      <c r="E24" s="9"/>
    </row>
    <row r="25" spans="2:5" x14ac:dyDescent="0.2">
      <c r="D25" s="9"/>
      <c r="E25" s="9"/>
    </row>
    <row r="26" spans="2:5" x14ac:dyDescent="0.2">
      <c r="D26" s="9"/>
      <c r="E26" s="9"/>
    </row>
    <row r="27" spans="2:5" x14ac:dyDescent="0.2">
      <c r="B27" s="5" t="s">
        <v>15</v>
      </c>
      <c r="C27" s="12" t="s">
        <v>30</v>
      </c>
      <c r="D27" s="13"/>
      <c r="E27" s="13">
        <f>D22/0.65</f>
        <v>29217.948717948719</v>
      </c>
    </row>
    <row r="28" spans="2:5" x14ac:dyDescent="0.2">
      <c r="B28" s="5"/>
      <c r="C28" s="12" t="s">
        <v>34</v>
      </c>
      <c r="D28" s="13"/>
      <c r="E28" s="14">
        <f>E27*12</f>
        <v>350615.38461538462</v>
      </c>
    </row>
    <row r="29" spans="2:5" x14ac:dyDescent="0.2">
      <c r="D29" s="10"/>
      <c r="E29" s="9"/>
    </row>
    <row r="30" spans="2:5" x14ac:dyDescent="0.2">
      <c r="C30" t="s">
        <v>28</v>
      </c>
      <c r="E30" s="11">
        <f>'Revenue Calculator'!C36</f>
        <v>32.352941176470594</v>
      </c>
    </row>
    <row r="31" spans="2:5" x14ac:dyDescent="0.2">
      <c r="D31" s="10"/>
      <c r="E31" s="9"/>
    </row>
    <row r="32" spans="2:5" x14ac:dyDescent="0.2">
      <c r="B32" s="4"/>
      <c r="C32" s="4"/>
      <c r="D32" s="3"/>
      <c r="E32" s="3"/>
    </row>
    <row r="33" spans="2:5" x14ac:dyDescent="0.2">
      <c r="B33" s="4"/>
      <c r="C33" s="4"/>
      <c r="D33" s="3"/>
      <c r="E33" s="3"/>
    </row>
    <row r="34" spans="2:5" ht="15" customHeight="1" x14ac:dyDescent="0.2">
      <c r="B34" s="73" t="s">
        <v>17</v>
      </c>
      <c r="C34" s="73"/>
      <c r="D34" s="73"/>
      <c r="E34" s="73"/>
    </row>
    <row r="35" spans="2:5" x14ac:dyDescent="0.2">
      <c r="B35" s="73"/>
      <c r="C35" s="73"/>
      <c r="D35" s="73"/>
      <c r="E35" s="73"/>
    </row>
    <row r="36" spans="2:5" x14ac:dyDescent="0.2">
      <c r="B36" s="73"/>
      <c r="C36" s="73"/>
      <c r="D36" s="73"/>
      <c r="E36" s="73"/>
    </row>
    <row r="37" spans="2:5" x14ac:dyDescent="0.2">
      <c r="B37" s="73"/>
      <c r="C37" s="73"/>
      <c r="D37" s="73"/>
      <c r="E37" s="73"/>
    </row>
    <row r="38" spans="2:5" x14ac:dyDescent="0.2">
      <c r="B38" s="73"/>
      <c r="C38" s="73"/>
      <c r="D38" s="73"/>
      <c r="E38" s="73"/>
    </row>
    <row r="39" spans="2:5" x14ac:dyDescent="0.2">
      <c r="B39" s="73"/>
      <c r="C39" s="73"/>
      <c r="D39" s="73"/>
      <c r="E39" s="73"/>
    </row>
    <row r="40" spans="2:5" x14ac:dyDescent="0.2">
      <c r="B40" s="73"/>
      <c r="C40" s="73"/>
      <c r="D40" s="73"/>
      <c r="E40" s="73"/>
    </row>
    <row r="41" spans="2:5" x14ac:dyDescent="0.2">
      <c r="B41" s="73"/>
      <c r="C41" s="73"/>
      <c r="D41" s="73"/>
      <c r="E41" s="73"/>
    </row>
    <row r="42" spans="2:5" x14ac:dyDescent="0.2">
      <c r="B42" s="73"/>
      <c r="C42" s="73"/>
      <c r="D42" s="73"/>
      <c r="E42" s="73"/>
    </row>
  </sheetData>
  <mergeCells count="2">
    <mergeCell ref="B1:E1"/>
    <mergeCell ref="B34:E42"/>
  </mergeCells>
  <phoneticPr fontId="4" type="noConversion"/>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Revenue Calculator</vt:lpstr>
      <vt:lpstr>Your Dreamline</vt:lpstr>
    </vt:vector>
  </TitlesOfParts>
  <Company>Sales Masters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McCracken</dc:creator>
  <cp:lastModifiedBy>James McCracken</cp:lastModifiedBy>
  <cp:lastPrinted>2014-12-02T10:04:48Z</cp:lastPrinted>
  <dcterms:created xsi:type="dcterms:W3CDTF">2014-12-02T09:59:46Z</dcterms:created>
  <dcterms:modified xsi:type="dcterms:W3CDTF">2025-06-16T23:41:34Z</dcterms:modified>
</cp:coreProperties>
</file>